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GASB 68 Check\GASb 68\"/>
    </mc:Choice>
  </mc:AlternateContent>
  <xr:revisionPtr revIDLastSave="0" documentId="13_ncr:1_{363B2318-B8EA-42ED-8610-B3DB8E669A5E}" xr6:coauthVersionLast="44" xr6:coauthVersionMax="44" xr10:uidLastSave="{00000000-0000-0000-0000-000000000000}"/>
  <bookViews>
    <workbookView xWindow="-120" yWindow="-120" windowWidth="25440" windowHeight="15390" xr2:uid="{00000000-000D-0000-FFFF-FFFF00000000}"/>
  </bookViews>
  <sheets>
    <sheet name="Example" sheetId="4" r:id="rId1"/>
    <sheet name="Summary of JEs " sheetId="11" r:id="rId2"/>
  </sheets>
  <definedNames>
    <definedName name="_xlnm.Print_Area" localSheetId="0">Example!$A$1:$O$45</definedName>
    <definedName name="_xlnm.Print_Area" localSheetId="1">'Summary of JEs '!$A$1:$M$27</definedName>
    <definedName name="Print_Area_MI" localSheetId="0">#REF!</definedName>
    <definedName name="Print_Area_MI" localSheetId="1">#REF!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11" l="1"/>
  <c r="E21" i="4" l="1"/>
  <c r="D31" i="4" l="1"/>
  <c r="D32" i="4"/>
  <c r="G8" i="11" l="1"/>
  <c r="K16" i="11"/>
  <c r="I8" i="11"/>
  <c r="E25" i="4" l="1"/>
  <c r="D24" i="4"/>
  <c r="G10" i="11" l="1"/>
  <c r="E8" i="11"/>
  <c r="E11" i="11" l="1"/>
  <c r="I10" i="11" l="1"/>
  <c r="I13" i="11" s="1"/>
  <c r="I18" i="11" s="1"/>
  <c r="G11" i="11"/>
  <c r="G13" i="11" s="1"/>
  <c r="G18" i="11" s="1"/>
  <c r="D43" i="4"/>
  <c r="E44" i="4" s="1"/>
  <c r="D30" i="4"/>
  <c r="K10" i="11" s="1"/>
  <c r="E36" i="4"/>
  <c r="D29" i="4" l="1"/>
  <c r="E35" i="4" s="1"/>
  <c r="E38" i="4" l="1"/>
  <c r="K12" i="11" s="1"/>
  <c r="K13" i="11" s="1"/>
  <c r="K18" i="11" s="1"/>
  <c r="E10" i="11"/>
  <c r="E12" i="11" l="1"/>
  <c r="E13" i="11" s="1"/>
  <c r="E18" i="11" s="1"/>
  <c r="E22" i="11" s="1"/>
</calcChain>
</file>

<file path=xl/sharedStrings.xml><?xml version="1.0" encoding="utf-8"?>
<sst xmlns="http://schemas.openxmlformats.org/spreadsheetml/2006/main" count="66" uniqueCount="58">
  <si>
    <t>DR NPL</t>
  </si>
  <si>
    <t>DR Deferred Outflow</t>
  </si>
  <si>
    <t xml:space="preserve">  CR Pension Expense</t>
  </si>
  <si>
    <t xml:space="preserve">  CR Deferred Outflows</t>
  </si>
  <si>
    <t>Pension Expense</t>
  </si>
  <si>
    <t>Net Change required to get to correct ending NPL</t>
  </si>
  <si>
    <t>Ending NPL</t>
  </si>
  <si>
    <t>Beginning NPL</t>
  </si>
  <si>
    <t>BEGIN BY FILLING IN THE BLANKS IN THIS SECTION</t>
  </si>
  <si>
    <t>net difference - calculated</t>
  </si>
  <si>
    <t>DR(CR) NPL</t>
  </si>
  <si>
    <t>DR(CR) Deferred Outflows</t>
  </si>
  <si>
    <t>DR(CR) Deferred Inflows</t>
  </si>
  <si>
    <t>DR(CR) Pension Expense</t>
  </si>
  <si>
    <t>Net Debit "DR"/(Credit "CR") to NPL</t>
  </si>
  <si>
    <t xml:space="preserve">The entries above result in a net DR/(CR) to NPL of </t>
  </si>
  <si>
    <t xml:space="preserve">  Offsetting (DR)/CR entry should be to Pension Expense</t>
  </si>
  <si>
    <t>Additional DR/(CR) to NPL required</t>
  </si>
  <si>
    <t>Journal Entry Tool (JE Tool)</t>
  </si>
  <si>
    <t>Employer's General Ledger, Employer's Contributions only.</t>
  </si>
  <si>
    <t xml:space="preserve">Summary of Journal Entries Generated by JE Tool </t>
  </si>
  <si>
    <t>Dr. (Cr.)</t>
  </si>
  <si>
    <t>Net Pension Liability (NPL)</t>
  </si>
  <si>
    <t>Deferred Outflows</t>
  </si>
  <si>
    <t>Deferred Inflows</t>
  </si>
  <si>
    <t>Description</t>
  </si>
  <si>
    <t>E</t>
  </si>
  <si>
    <t>F</t>
  </si>
  <si>
    <t>Notes:</t>
  </si>
  <si>
    <t xml:space="preserve">"E," these balances should be presented in the financial statements and accompanying notes.  </t>
  </si>
  <si>
    <t>Variance</t>
  </si>
  <si>
    <r>
      <rPr>
        <b/>
        <sz val="11"/>
        <color theme="1"/>
        <rFont val="Times New Roman"/>
        <family val="1"/>
      </rPr>
      <t>B.</t>
    </r>
    <r>
      <rPr>
        <sz val="11"/>
        <color theme="1"/>
        <rFont val="Times New Roman"/>
        <family val="1"/>
      </rPr>
      <t xml:space="preserve"> To reverse deferral of prior year contributions between measurement and reporting dates </t>
    </r>
  </si>
  <si>
    <r>
      <rPr>
        <b/>
        <sz val="11"/>
        <color theme="1"/>
        <rFont val="Times New Roman"/>
        <family val="1"/>
      </rPr>
      <t>C</t>
    </r>
    <r>
      <rPr>
        <sz val="11"/>
        <color theme="1"/>
        <rFont val="Times New Roman"/>
        <family val="1"/>
      </rPr>
      <t>. To adjust for rounding and/or prior year differences</t>
    </r>
  </si>
  <si>
    <r>
      <t xml:space="preserve">     </t>
    </r>
    <r>
      <rPr>
        <b/>
        <sz val="11"/>
        <color theme="1"/>
        <rFont val="Times New Roman"/>
        <family val="1"/>
      </rPr>
      <t xml:space="preserve">  Subtotal</t>
    </r>
    <r>
      <rPr>
        <sz val="11"/>
        <color theme="1"/>
        <rFont val="Times New Roman"/>
        <family val="1"/>
      </rPr>
      <t xml:space="preserve"> (Schedule of Pension Amounts by Employer)</t>
    </r>
  </si>
  <si>
    <r>
      <rPr>
        <b/>
        <sz val="11"/>
        <color theme="1"/>
        <rFont val="Times New Roman"/>
        <family val="1"/>
      </rPr>
      <t xml:space="preserve">D. </t>
    </r>
    <r>
      <rPr>
        <sz val="11"/>
        <color theme="1"/>
        <rFont val="Times New Roman"/>
        <family val="1"/>
      </rPr>
      <t xml:space="preserve">To record deferral of </t>
    </r>
    <r>
      <rPr>
        <u/>
        <sz val="11"/>
        <color theme="1"/>
        <rFont val="Times New Roman"/>
        <family val="1"/>
      </rPr>
      <t>current year</t>
    </r>
    <r>
      <rPr>
        <sz val="11"/>
        <color theme="1"/>
        <rFont val="Times New Roman"/>
        <family val="1"/>
      </rPr>
      <t xml:space="preserve"> contributions between measurement and reporting dates</t>
    </r>
  </si>
  <si>
    <t xml:space="preserve">FOR THE FISCAL YEAR ENDING </t>
  </si>
  <si>
    <r>
      <rPr>
        <b/>
        <i/>
        <sz val="9"/>
        <color rgb="FFFF0000"/>
        <rFont val="Times New Roman"/>
        <family val="1"/>
      </rPr>
      <t>Disclaimer:</t>
    </r>
    <r>
      <rPr>
        <i/>
        <sz val="11"/>
        <color rgb="FFFF0000"/>
        <rFont val="Times New Roman"/>
        <family val="1"/>
      </rPr>
      <t xml:space="preserve"> </t>
    </r>
    <r>
      <rPr>
        <i/>
        <sz val="10"/>
        <color theme="1"/>
        <rFont val="Times New Roman"/>
        <family val="1"/>
      </rPr>
      <t>The GASB 68 Employer Sample Journal Entries provided by the New Mexico Public Retirement Association (PERA) are intended to provide participating employers with general guidance in accounting and financial reporting matters. The materials do not constitute, and should not be treated as, professional advice regarding the use of any particular financial reporting technique. Every effort has been made to assure the accuracy of these materials. However, PERA participating employers and auditors should independently verify all statements and journal entries before applying them to a particular fact situation, and should independently determine the consequences of any particular technique before implementing.</t>
    </r>
  </si>
  <si>
    <t xml:space="preserve">NPL </t>
  </si>
  <si>
    <r>
      <rPr>
        <b/>
        <i/>
        <sz val="10"/>
        <color rgb="FFFF0000"/>
        <rFont val="Times New Roman"/>
        <family val="1"/>
      </rPr>
      <t xml:space="preserve">Note: </t>
    </r>
    <r>
      <rPr>
        <i/>
        <sz val="10"/>
        <color rgb="FFFF0000"/>
        <rFont val="Times New Roman"/>
        <family val="1"/>
      </rPr>
      <t xml:space="preserve"> </t>
    </r>
    <r>
      <rPr>
        <i/>
        <sz val="10"/>
        <color theme="1"/>
        <rFont val="Times New Roman"/>
        <family val="1"/>
      </rPr>
      <t xml:space="preserve">If a large variance appers the incorrectly numbers could have been added into the forumla, such as using numbers from the "summation schedule". </t>
    </r>
  </si>
  <si>
    <r>
      <rPr>
        <b/>
        <sz val="11"/>
        <color theme="1"/>
        <rFont val="Times New Roman"/>
        <family val="1"/>
      </rPr>
      <t>A.</t>
    </r>
    <r>
      <rPr>
        <sz val="11"/>
        <color theme="1"/>
        <rFont val="Times New Roman"/>
        <family val="1"/>
      </rPr>
      <t xml:space="preserve"> To record the net change in NPL </t>
    </r>
  </si>
  <si>
    <t>"A" through "D," these amounts are model journal entries from the JE Tool.</t>
  </si>
  <si>
    <r>
      <t>FILL IN THE BLANKS (the cells with</t>
    </r>
    <r>
      <rPr>
        <sz val="10"/>
        <color theme="6" tint="-0.499984740745262"/>
        <rFont val="Times New Roman"/>
        <family val="1"/>
      </rPr>
      <t xml:space="preserve"> </t>
    </r>
    <r>
      <rPr>
        <sz val="10"/>
        <color rgb="FF00B050"/>
        <rFont val="Times New Roman"/>
        <family val="1"/>
      </rPr>
      <t>green boarders</t>
    </r>
    <r>
      <rPr>
        <sz val="10"/>
        <color theme="1"/>
        <rFont val="Times New Roman"/>
        <family val="1"/>
      </rPr>
      <t>) WITH YOUR EMPLOYER'S DATA (enter all amounts as positive numbers):</t>
    </r>
    <r>
      <rPr>
        <sz val="10"/>
        <color rgb="FFFF0000"/>
        <rFont val="Times New Roman"/>
        <family val="1"/>
      </rPr>
      <t xml:space="preserve"> Example is Elephant Butte Irrigation District</t>
    </r>
  </si>
  <si>
    <t>Deferred Outflows of Resources 2018</t>
  </si>
  <si>
    <t>Deferred Inflows of Resources 2018</t>
  </si>
  <si>
    <t xml:space="preserve">FY 18  Employer contributions or Employer's General Ledger </t>
  </si>
  <si>
    <t>2018 Schedule of Employer Allocation and Pension Amounts</t>
  </si>
  <si>
    <t xml:space="preserve">"F," this balance should be reported in the financial statement's pension note as the amount of pension expense "recognized" for the year ended June 30, 2019.      </t>
  </si>
  <si>
    <t>Actual Current Year (FY20) contributions paid were</t>
  </si>
  <si>
    <t>Actual Prior Year (FY19) contributions paid were</t>
  </si>
  <si>
    <t>Deferred Outflows of Resources 2019</t>
  </si>
  <si>
    <t>Deferred Inflows of Resources 2019</t>
  </si>
  <si>
    <t>7/1/19 Reverse deferral of previous year contributions</t>
  </si>
  <si>
    <t>6/30/20 Entry</t>
  </si>
  <si>
    <t>6/30/20 For deferral of current (FY20) contributions</t>
  </si>
  <si>
    <t>Beginning Balance July 1, 2019</t>
  </si>
  <si>
    <t>Ending Balance June 30, 2020</t>
  </si>
  <si>
    <t>2019 Schedule of Employer Allocations</t>
  </si>
  <si>
    <t>2019 Schedule of Employer Allocation and Pension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</si>
</sst>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_(&quot;$&quot;* #,##0_);_(&quot;$&quot;* \(#,##0\);_(&quot;$&quot;* &quot;-&quot;??_);_(@_)"/>
  </numFmts>
  <fonts count="31" x14ac:knownFonts="1">
    <font>
      <sz val="11"/>
      <color theme="1"/>
      <name val="Arial"/>
      <family val="2"/>
    </font>
    <font>
      <sz val="11"/>
      <color theme="1"/>
      <name val="Arial"/>
      <family val="2"/>
    </font>
    <font>
      <sz val="10"/>
      <name val="Arial"/>
      <family val="2"/>
    </font>
    <font>
      <sz val="10"/>
      <name val="Arial"/>
      <family val="2"/>
    </font>
    <font>
      <sz val="10"/>
      <name val="Courier"/>
      <family val="3"/>
    </font>
    <font>
      <sz val="10"/>
      <name val="MS Sans Serif"/>
      <family val="2"/>
    </font>
    <font>
      <b/>
      <sz val="16.5"/>
      <color theme="0"/>
      <name val="Times New Roman"/>
      <family val="1"/>
    </font>
    <font>
      <sz val="9"/>
      <color theme="1"/>
      <name val="Times New Roman"/>
      <family val="1"/>
    </font>
    <font>
      <b/>
      <sz val="9"/>
      <color theme="0"/>
      <name val="Times New Roman"/>
      <family val="1"/>
    </font>
    <font>
      <sz val="11"/>
      <color theme="1"/>
      <name val="Times New Roman"/>
      <family val="1"/>
    </font>
    <font>
      <b/>
      <i/>
      <sz val="9"/>
      <color theme="1"/>
      <name val="Times New Roman"/>
      <family val="1"/>
    </font>
    <font>
      <b/>
      <i/>
      <sz val="9"/>
      <color rgb="FFFF0000"/>
      <name val="Times New Roman"/>
      <family val="1"/>
    </font>
    <font>
      <i/>
      <sz val="11"/>
      <color rgb="FFFF0000"/>
      <name val="Times New Roman"/>
      <family val="1"/>
    </font>
    <font>
      <i/>
      <sz val="8"/>
      <color theme="1"/>
      <name val="Times New Roman"/>
      <family val="1"/>
    </font>
    <font>
      <sz val="6"/>
      <color theme="1"/>
      <name val="Times New Roman"/>
      <family val="1"/>
    </font>
    <font>
      <b/>
      <sz val="14"/>
      <color theme="0"/>
      <name val="Times New Roman"/>
      <family val="1"/>
    </font>
    <font>
      <b/>
      <sz val="11"/>
      <color theme="0"/>
      <name val="Times New Roman"/>
      <family val="1"/>
    </font>
    <font>
      <b/>
      <i/>
      <sz val="14"/>
      <name val="Times New Roman"/>
      <family val="1"/>
    </font>
    <font>
      <b/>
      <sz val="11"/>
      <name val="Times New Roman"/>
      <family val="1"/>
    </font>
    <font>
      <b/>
      <sz val="11"/>
      <color theme="1"/>
      <name val="Times New Roman"/>
      <family val="1"/>
    </font>
    <font>
      <u/>
      <sz val="11"/>
      <color theme="1"/>
      <name val="Times New Roman"/>
      <family val="1"/>
    </font>
    <font>
      <i/>
      <sz val="10"/>
      <color theme="1"/>
      <name val="Times New Roman"/>
      <family val="1"/>
    </font>
    <font>
      <sz val="10"/>
      <color theme="1"/>
      <name val="Times New Roman"/>
      <family val="1"/>
    </font>
    <font>
      <sz val="10"/>
      <color theme="6" tint="-0.499984740745262"/>
      <name val="Times New Roman"/>
      <family val="1"/>
    </font>
    <font>
      <sz val="10"/>
      <color rgb="FF00B050"/>
      <name val="Times New Roman"/>
      <family val="1"/>
    </font>
    <font>
      <b/>
      <sz val="10"/>
      <color theme="1"/>
      <name val="Times New Roman"/>
      <family val="1"/>
    </font>
    <font>
      <sz val="10"/>
      <name val="Times New Roman"/>
      <family val="1"/>
    </font>
    <font>
      <u val="singleAccounting"/>
      <sz val="10"/>
      <color theme="1"/>
      <name val="Times New Roman"/>
      <family val="1"/>
    </font>
    <font>
      <b/>
      <i/>
      <sz val="10"/>
      <color rgb="FFFF0000"/>
      <name val="Times New Roman"/>
      <family val="1"/>
    </font>
    <font>
      <i/>
      <sz val="10"/>
      <color rgb="FFFF0000"/>
      <name val="Times New Roman"/>
      <family val="1"/>
    </font>
    <font>
      <sz val="10"/>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4" tint="0.5999938962981048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B050"/>
      </left>
      <right style="thin">
        <color rgb="FF00B050"/>
      </right>
      <top style="thin">
        <color rgb="FF00B050"/>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bottom/>
      <diagonal/>
    </border>
    <border>
      <left/>
      <right style="thin">
        <color rgb="FF00B050"/>
      </right>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9" fontId="2" fillId="0" borderId="0" applyFont="0" applyFill="0" applyBorder="0" applyAlignment="0" applyProtection="0"/>
    <xf numFmtId="0" fontId="3" fillId="0" borderId="0"/>
    <xf numFmtId="43" fontId="2" fillId="0" borderId="0" applyFont="0" applyFill="0" applyBorder="0" applyAlignment="0" applyProtection="0"/>
    <xf numFmtId="165" fontId="4" fillId="0" borderId="0"/>
    <xf numFmtId="40" fontId="5" fillId="0" borderId="0" applyFont="0" applyFill="0" applyBorder="0" applyAlignment="0" applyProtection="0"/>
    <xf numFmtId="44" fontId="1" fillId="0" borderId="0" applyFont="0" applyFill="0" applyBorder="0" applyAlignment="0" applyProtection="0"/>
  </cellStyleXfs>
  <cellXfs count="137">
    <xf numFmtId="0" fontId="0" fillId="0" borderId="0" xfId="0"/>
    <xf numFmtId="0" fontId="7" fillId="5" borderId="0" xfId="0" applyFont="1" applyFill="1"/>
    <xf numFmtId="0" fontId="7" fillId="0" borderId="0" xfId="0" applyFont="1"/>
    <xf numFmtId="164" fontId="7" fillId="0" borderId="0" xfId="1" applyNumberFormat="1" applyFont="1"/>
    <xf numFmtId="0" fontId="7" fillId="2" borderId="0" xfId="0" applyFont="1" applyFill="1" applyBorder="1" applyAlignment="1"/>
    <xf numFmtId="0" fontId="13" fillId="0" borderId="0" xfId="0" applyFont="1" applyFill="1" applyBorder="1" applyAlignment="1">
      <alignment wrapText="1"/>
    </xf>
    <xf numFmtId="0" fontId="14" fillId="0" borderId="0" xfId="0" applyFont="1"/>
    <xf numFmtId="0" fontId="9" fillId="0" borderId="0" xfId="0" applyFont="1"/>
    <xf numFmtId="0" fontId="16" fillId="0" borderId="0" xfId="0" applyFont="1" applyFill="1" applyAlignment="1">
      <alignment horizontal="left" vertical="center" wrapText="1"/>
    </xf>
    <xf numFmtId="0" fontId="17" fillId="0" borderId="0" xfId="0" applyFont="1" applyFill="1" applyAlignment="1">
      <alignment horizontal="left" vertical="center" wrapText="1"/>
    </xf>
    <xf numFmtId="41" fontId="19" fillId="0" borderId="0" xfId="0" applyNumberFormat="1" applyFont="1" applyFill="1" applyBorder="1" applyAlignment="1">
      <alignment horizontal="center" vertical="center" wrapText="1"/>
    </xf>
    <xf numFmtId="41" fontId="9" fillId="0" borderId="0" xfId="0" applyNumberFormat="1" applyFont="1" applyBorder="1" applyAlignment="1">
      <alignment horizontal="center"/>
    </xf>
    <xf numFmtId="0" fontId="19" fillId="0" borderId="0" xfId="0" applyFont="1" applyBorder="1" applyAlignment="1">
      <alignment horizontal="center" vertical="center" wrapText="1"/>
    </xf>
    <xf numFmtId="41" fontId="9" fillId="0" borderId="0" xfId="0" applyNumberFormat="1" applyFont="1"/>
    <xf numFmtId="0" fontId="9" fillId="0" borderId="0" xfId="0" applyFont="1" applyBorder="1"/>
    <xf numFmtId="41" fontId="9" fillId="0" borderId="0" xfId="0" applyNumberFormat="1" applyFont="1" applyFill="1" applyBorder="1" applyAlignment="1">
      <alignment horizontal="center" vertical="center"/>
    </xf>
    <xf numFmtId="41" fontId="9" fillId="0" borderId="0" xfId="0" applyNumberFormat="1" applyFont="1" applyFill="1" applyBorder="1"/>
    <xf numFmtId="0" fontId="9" fillId="0" borderId="0" xfId="0" applyFont="1" applyFill="1" applyBorder="1"/>
    <xf numFmtId="0" fontId="14" fillId="0" borderId="0" xfId="0" applyFont="1" applyAlignment="1">
      <alignment horizontal="right"/>
    </xf>
    <xf numFmtId="0" fontId="9" fillId="0" borderId="0" xfId="0" applyFont="1" applyAlignment="1">
      <alignment horizontal="right"/>
    </xf>
    <xf numFmtId="0" fontId="9" fillId="0" borderId="0" xfId="0" applyFont="1" applyFill="1" applyBorder="1" applyAlignment="1">
      <alignment horizontal="left"/>
    </xf>
    <xf numFmtId="0" fontId="19" fillId="6" borderId="0" xfId="0" applyFont="1" applyFill="1"/>
    <xf numFmtId="0" fontId="9" fillId="6" borderId="0" xfId="0" applyFont="1" applyFill="1"/>
    <xf numFmtId="42" fontId="19" fillId="6" borderId="0" xfId="0" applyNumberFormat="1" applyFont="1" applyFill="1" applyBorder="1"/>
    <xf numFmtId="41" fontId="19" fillId="6" borderId="0" xfId="1" applyNumberFormat="1" applyFont="1" applyFill="1" applyBorder="1"/>
    <xf numFmtId="41" fontId="19" fillId="6" borderId="0" xfId="0" applyNumberFormat="1" applyFont="1" applyFill="1" applyBorder="1"/>
    <xf numFmtId="0" fontId="9" fillId="6" borderId="0" xfId="0" applyFont="1" applyFill="1" applyBorder="1"/>
    <xf numFmtId="0" fontId="19" fillId="0" borderId="0" xfId="0" applyFont="1"/>
    <xf numFmtId="42" fontId="19" fillId="0" borderId="0" xfId="0" applyNumberFormat="1" applyFont="1" applyFill="1" applyBorder="1"/>
    <xf numFmtId="0" fontId="19" fillId="0" borderId="0" xfId="1" applyNumberFormat="1" applyFont="1" applyFill="1" applyBorder="1"/>
    <xf numFmtId="41" fontId="19" fillId="0" borderId="0" xfId="0" applyNumberFormat="1" applyFont="1" applyFill="1" applyBorder="1"/>
    <xf numFmtId="0" fontId="19" fillId="0" borderId="0" xfId="0" applyFont="1" applyFill="1" applyBorder="1"/>
    <xf numFmtId="0" fontId="9" fillId="0" borderId="0" xfId="0" quotePrefix="1" applyFont="1" applyBorder="1" applyAlignment="1">
      <alignment horizontal="center"/>
    </xf>
    <xf numFmtId="0" fontId="19" fillId="0" borderId="0" xfId="0" applyFont="1" applyBorder="1"/>
    <xf numFmtId="0" fontId="9" fillId="0" borderId="0" xfId="0" applyFont="1" applyBorder="1" applyAlignment="1">
      <alignment wrapText="1"/>
    </xf>
    <xf numFmtId="0" fontId="19" fillId="0" borderId="0" xfId="0" applyFont="1" applyFill="1" applyBorder="1" applyAlignment="1">
      <alignment wrapText="1"/>
    </xf>
    <xf numFmtId="41" fontId="9" fillId="0" borderId="22" xfId="0" applyNumberFormat="1" applyFont="1" applyFill="1" applyBorder="1"/>
    <xf numFmtId="0" fontId="19" fillId="0" borderId="0" xfId="0" applyFont="1" applyAlignment="1">
      <alignment horizontal="center"/>
    </xf>
    <xf numFmtId="14" fontId="9" fillId="0" borderId="0" xfId="0" applyNumberFormat="1" applyFont="1" applyFill="1" applyBorder="1"/>
    <xf numFmtId="0" fontId="9" fillId="0" borderId="0" xfId="0" quotePrefix="1" applyFont="1" applyAlignment="1">
      <alignment horizontal="center"/>
    </xf>
    <xf numFmtId="0" fontId="19" fillId="6" borderId="0" xfId="0" applyFont="1" applyFill="1" applyAlignment="1">
      <alignment horizontal="left"/>
    </xf>
    <xf numFmtId="166" fontId="19" fillId="6" borderId="23" xfId="7" applyNumberFormat="1" applyFont="1" applyFill="1" applyBorder="1"/>
    <xf numFmtId="166" fontId="19" fillId="6" borderId="0" xfId="7" applyNumberFormat="1" applyFont="1" applyFill="1" applyBorder="1"/>
    <xf numFmtId="41" fontId="19" fillId="6" borderId="23" xfId="7" applyNumberFormat="1" applyFont="1" applyFill="1" applyBorder="1"/>
    <xf numFmtId="0" fontId="9" fillId="0" borderId="0" xfId="0" applyFont="1" applyAlignment="1">
      <alignment horizontal="center"/>
    </xf>
    <xf numFmtId="41" fontId="19" fillId="0" borderId="0" xfId="0" applyNumberFormat="1" applyFont="1" applyFill="1" applyBorder="1" applyAlignment="1">
      <alignment horizontal="center"/>
    </xf>
    <xf numFmtId="0" fontId="19" fillId="0" borderId="0" xfId="0" applyFont="1" applyFill="1" applyBorder="1" applyAlignment="1">
      <alignment horizontal="center"/>
    </xf>
    <xf numFmtId="42" fontId="9" fillId="0" borderId="0" xfId="0" applyNumberFormat="1" applyFont="1"/>
    <xf numFmtId="0" fontId="9" fillId="0" borderId="0" xfId="0" applyFont="1" applyFill="1" applyAlignment="1">
      <alignment horizontal="right"/>
    </xf>
    <xf numFmtId="166" fontId="9" fillId="0" borderId="23" xfId="7" applyNumberFormat="1" applyFont="1" applyFill="1" applyBorder="1"/>
    <xf numFmtId="166" fontId="9" fillId="0" borderId="0" xfId="7" applyNumberFormat="1" applyFont="1" applyFill="1" applyBorder="1"/>
    <xf numFmtId="0" fontId="9" fillId="0" borderId="0" xfId="0" applyFont="1" applyFill="1" applyAlignment="1">
      <alignment horizontal="left"/>
    </xf>
    <xf numFmtId="43" fontId="9" fillId="0" borderId="0" xfId="1" applyFont="1"/>
    <xf numFmtId="0" fontId="22" fillId="3" borderId="14" xfId="0" applyFont="1" applyFill="1" applyBorder="1"/>
    <xf numFmtId="0" fontId="22" fillId="3" borderId="0" xfId="0" applyFont="1" applyFill="1" applyBorder="1"/>
    <xf numFmtId="164" fontId="22" fillId="3" borderId="0" xfId="1" applyNumberFormat="1" applyFont="1" applyFill="1" applyBorder="1"/>
    <xf numFmtId="0" fontId="22" fillId="3" borderId="10" xfId="0" applyFont="1" applyFill="1" applyBorder="1"/>
    <xf numFmtId="0" fontId="25" fillId="3" borderId="14" xfId="0" applyFont="1" applyFill="1" applyBorder="1"/>
    <xf numFmtId="0" fontId="22" fillId="3" borderId="21" xfId="0" applyFont="1" applyFill="1" applyBorder="1"/>
    <xf numFmtId="164" fontId="22" fillId="0" borderId="18" xfId="1" applyNumberFormat="1" applyFont="1" applyFill="1" applyBorder="1"/>
    <xf numFmtId="0" fontId="26" fillId="3" borderId="0" xfId="0" applyFont="1" applyFill="1" applyBorder="1"/>
    <xf numFmtId="164" fontId="22" fillId="0" borderId="20" xfId="1" applyNumberFormat="1" applyFont="1" applyFill="1" applyBorder="1"/>
    <xf numFmtId="164" fontId="22" fillId="0" borderId="19" xfId="1" applyNumberFormat="1" applyFont="1" applyFill="1" applyBorder="1"/>
    <xf numFmtId="0" fontId="22" fillId="3" borderId="15" xfId="0" applyFont="1" applyFill="1" applyBorder="1"/>
    <xf numFmtId="0" fontId="22" fillId="3" borderId="16" xfId="0" applyFont="1" applyFill="1" applyBorder="1"/>
    <xf numFmtId="164" fontId="22" fillId="3" borderId="16" xfId="1" applyNumberFormat="1" applyFont="1" applyFill="1" applyBorder="1"/>
    <xf numFmtId="0" fontId="22" fillId="3" borderId="17" xfId="0" applyFont="1" applyFill="1" applyBorder="1"/>
    <xf numFmtId="0" fontId="22" fillId="0" borderId="0" xfId="0" applyFont="1"/>
    <xf numFmtId="164" fontId="22" fillId="0" borderId="0" xfId="1" applyNumberFormat="1" applyFont="1"/>
    <xf numFmtId="14" fontId="22" fillId="2" borderId="1" xfId="0" applyNumberFormat="1" applyFont="1" applyFill="1" applyBorder="1"/>
    <xf numFmtId="0" fontId="22" fillId="2" borderId="2" xfId="0" applyFont="1" applyFill="1" applyBorder="1"/>
    <xf numFmtId="164" fontId="22" fillId="2" borderId="3" xfId="1" applyNumberFormat="1" applyFont="1" applyFill="1" applyBorder="1"/>
    <xf numFmtId="164" fontId="22" fillId="2" borderId="0" xfId="1" applyNumberFormat="1" applyFont="1" applyFill="1" applyBorder="1"/>
    <xf numFmtId="0" fontId="22" fillId="2" borderId="0" xfId="0" applyFont="1" applyFill="1" applyBorder="1" applyAlignment="1"/>
    <xf numFmtId="14" fontId="22" fillId="2" borderId="4" xfId="0" applyNumberFormat="1" applyFont="1" applyFill="1" applyBorder="1"/>
    <xf numFmtId="0" fontId="22" fillId="2" borderId="0" xfId="0" applyFont="1" applyFill="1" applyBorder="1"/>
    <xf numFmtId="164" fontId="22" fillId="2" borderId="0" xfId="0" applyNumberFormat="1" applyFont="1" applyFill="1" applyBorder="1"/>
    <xf numFmtId="164" fontId="22" fillId="2" borderId="5" xfId="1" applyNumberFormat="1" applyFont="1" applyFill="1" applyBorder="1"/>
    <xf numFmtId="0" fontId="22" fillId="2" borderId="6" xfId="0" applyFont="1" applyFill="1" applyBorder="1"/>
    <xf numFmtId="0" fontId="22" fillId="0" borderId="7" xfId="0" applyFont="1" applyBorder="1"/>
    <xf numFmtId="164" fontId="22" fillId="0" borderId="8" xfId="1" applyNumberFormat="1" applyFont="1" applyBorder="1"/>
    <xf numFmtId="164" fontId="22" fillId="0" borderId="0" xfId="1" applyNumberFormat="1" applyFont="1" applyBorder="1"/>
    <xf numFmtId="0" fontId="22" fillId="0" borderId="0" xfId="0" applyFont="1" applyBorder="1"/>
    <xf numFmtId="14" fontId="22" fillId="0" borderId="0" xfId="0" applyNumberFormat="1" applyFont="1"/>
    <xf numFmtId="164" fontId="27" fillId="0" borderId="0" xfId="1" applyNumberFormat="1" applyFont="1" applyBorder="1"/>
    <xf numFmtId="0" fontId="25" fillId="0" borderId="6" xfId="0" applyFont="1" applyBorder="1"/>
    <xf numFmtId="164" fontId="22" fillId="0" borderId="0" xfId="0" applyNumberFormat="1" applyFont="1" applyFill="1" applyBorder="1" applyAlignment="1">
      <alignment wrapText="1"/>
    </xf>
    <xf numFmtId="0" fontId="22" fillId="0" borderId="0" xfId="0" applyFont="1" applyFill="1"/>
    <xf numFmtId="0" fontId="22" fillId="2" borderId="1" xfId="0" applyFont="1" applyFill="1" applyBorder="1"/>
    <xf numFmtId="164" fontId="22" fillId="2" borderId="2" xfId="1" applyNumberFormat="1" applyFont="1" applyFill="1" applyBorder="1"/>
    <xf numFmtId="0" fontId="22" fillId="2" borderId="3" xfId="0" applyFont="1" applyFill="1" applyBorder="1"/>
    <xf numFmtId="0" fontId="22" fillId="2" borderId="4" xfId="0" applyFont="1" applyFill="1" applyBorder="1"/>
    <xf numFmtId="0" fontId="22" fillId="2" borderId="5" xfId="0" applyFont="1" applyFill="1" applyBorder="1"/>
    <xf numFmtId="0" fontId="22" fillId="2" borderId="9" xfId="0" applyFont="1" applyFill="1" applyBorder="1"/>
    <xf numFmtId="0" fontId="22" fillId="2" borderId="7" xfId="0" applyFont="1" applyFill="1" applyBorder="1"/>
    <xf numFmtId="164" fontId="22" fillId="2" borderId="7" xfId="1" applyNumberFormat="1" applyFont="1" applyFill="1" applyBorder="1"/>
    <xf numFmtId="0" fontId="22" fillId="2" borderId="8" xfId="0" applyFont="1" applyFill="1" applyBorder="1"/>
    <xf numFmtId="164" fontId="22" fillId="2" borderId="8" xfId="1" applyNumberFormat="1" applyFont="1" applyFill="1" applyBorder="1"/>
    <xf numFmtId="164" fontId="27" fillId="2" borderId="5" xfId="1" applyNumberFormat="1" applyFont="1" applyFill="1" applyBorder="1"/>
    <xf numFmtId="164" fontId="9" fillId="0" borderId="0" xfId="1" applyNumberFormat="1" applyFont="1" applyBorder="1"/>
    <xf numFmtId="0" fontId="7" fillId="0" borderId="0" xfId="0" applyFont="1" applyFill="1" applyBorder="1"/>
    <xf numFmtId="0" fontId="22" fillId="0" borderId="0" xfId="0" applyFont="1" applyFill="1" applyBorder="1"/>
    <xf numFmtId="0" fontId="22" fillId="0" borderId="0" xfId="0" applyFont="1" applyFill="1" applyBorder="1" applyAlignment="1">
      <alignment wrapText="1"/>
    </xf>
    <xf numFmtId="0" fontId="21" fillId="4" borderId="24" xfId="0" applyFont="1" applyFill="1" applyBorder="1" applyAlignment="1">
      <alignment horizontal="center" wrapText="1"/>
    </xf>
    <xf numFmtId="0" fontId="13" fillId="4" borderId="25" xfId="0" applyFont="1" applyFill="1" applyBorder="1" applyAlignment="1">
      <alignment horizontal="center" wrapText="1"/>
    </xf>
    <xf numFmtId="0" fontId="13" fillId="4" borderId="26" xfId="0" applyFont="1" applyFill="1" applyBorder="1" applyAlignment="1">
      <alignment horizontal="center" wrapText="1"/>
    </xf>
    <xf numFmtId="0" fontId="6" fillId="5" borderId="0" xfId="0" applyFont="1" applyFill="1" applyAlignment="1">
      <alignment horizontal="center" vertical="center" wrapText="1"/>
    </xf>
    <xf numFmtId="0" fontId="8" fillId="5" borderId="0" xfId="0" applyFont="1" applyFill="1" applyBorder="1" applyAlignment="1">
      <alignment horizontal="center"/>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22" fillId="3" borderId="0" xfId="0" applyFont="1" applyFill="1" applyBorder="1" applyAlignment="1">
      <alignment horizontal="left" wrapText="1"/>
    </xf>
    <xf numFmtId="0" fontId="22" fillId="3" borderId="10" xfId="0" applyFont="1" applyFill="1" applyBorder="1" applyAlignment="1">
      <alignment horizontal="left" wrapText="1"/>
    </xf>
    <xf numFmtId="0" fontId="22" fillId="3" borderId="0" xfId="0" applyFont="1" applyFill="1" applyBorder="1" applyAlignment="1">
      <alignment wrapText="1"/>
    </xf>
    <xf numFmtId="0" fontId="22" fillId="3" borderId="10" xfId="0" applyFont="1" applyFill="1" applyBorder="1" applyAlignment="1">
      <alignment wrapText="1"/>
    </xf>
    <xf numFmtId="0" fontId="22" fillId="3" borderId="11" xfId="0" applyFont="1" applyFill="1" applyBorder="1" applyAlignment="1">
      <alignment horizontal="center" wrapText="1"/>
    </xf>
    <xf numFmtId="0" fontId="22" fillId="3" borderId="12" xfId="0" applyFont="1" applyFill="1" applyBorder="1" applyAlignment="1">
      <alignment horizontal="center" wrapText="1"/>
    </xf>
    <xf numFmtId="0" fontId="22" fillId="3" borderId="13" xfId="0" applyFont="1" applyFill="1" applyBorder="1" applyAlignment="1">
      <alignment horizontal="center" wrapText="1"/>
    </xf>
    <xf numFmtId="0" fontId="19" fillId="6" borderId="0" xfId="0" applyFont="1" applyFill="1" applyAlignment="1">
      <alignment horizontal="left"/>
    </xf>
    <xf numFmtId="0" fontId="19" fillId="0" borderId="0" xfId="0" applyFont="1" applyFill="1" applyAlignment="1">
      <alignment horizontal="left"/>
    </xf>
    <xf numFmtId="0" fontId="9" fillId="0" borderId="0" xfId="0" applyFont="1" applyFill="1" applyAlignment="1">
      <alignment horizontal="left"/>
    </xf>
    <xf numFmtId="0" fontId="9" fillId="0" borderId="0" xfId="0" applyFont="1" applyAlignment="1">
      <alignment wrapText="1"/>
    </xf>
    <xf numFmtId="0" fontId="15" fillId="5" borderId="0" xfId="0" applyFont="1" applyFill="1" applyAlignment="1">
      <alignment horizontal="left" vertical="center" wrapText="1"/>
    </xf>
    <xf numFmtId="0" fontId="18" fillId="0" borderId="7" xfId="0" applyFont="1" applyFill="1" applyBorder="1" applyAlignment="1">
      <alignment horizontal="center" vertical="center" wrapText="1"/>
    </xf>
    <xf numFmtId="41" fontId="19" fillId="0" borderId="0" xfId="0" applyNumberFormat="1" applyFont="1" applyFill="1" applyBorder="1" applyAlignment="1">
      <alignment horizontal="center" vertical="center" wrapText="1"/>
    </xf>
    <xf numFmtId="41" fontId="19" fillId="0" borderId="16" xfId="0" applyNumberFormat="1" applyFont="1" applyFill="1" applyBorder="1" applyAlignment="1">
      <alignment horizontal="center" vertical="center" wrapText="1"/>
    </xf>
    <xf numFmtId="41" fontId="19" fillId="0" borderId="0" xfId="0" applyNumberFormat="1" applyFont="1" applyBorder="1" applyAlignment="1">
      <alignment horizontal="center" wrapText="1"/>
    </xf>
    <xf numFmtId="41" fontId="19" fillId="0" borderId="16" xfId="0" applyNumberFormat="1" applyFont="1" applyBorder="1" applyAlignment="1">
      <alignment horizontal="center" wrapText="1"/>
    </xf>
    <xf numFmtId="41" fontId="19" fillId="0" borderId="0" xfId="0" applyNumberFormat="1" applyFont="1" applyFill="1" applyBorder="1" applyAlignment="1">
      <alignment horizontal="center" wrapText="1"/>
    </xf>
    <xf numFmtId="41" fontId="19" fillId="0" borderId="16" xfId="0" applyNumberFormat="1" applyFont="1" applyFill="1" applyBorder="1" applyAlignment="1">
      <alignment horizontal="center" wrapText="1"/>
    </xf>
    <xf numFmtId="0" fontId="19" fillId="0" borderId="16" xfId="0" applyFont="1" applyBorder="1" applyAlignment="1">
      <alignment horizontal="center"/>
    </xf>
  </cellXfs>
  <cellStyles count="8">
    <cellStyle name="Comma" xfId="1" builtinId="3"/>
    <cellStyle name="Comma 2" xfId="4" xr:uid="{00000000-0005-0000-0000-000001000000}"/>
    <cellStyle name="Comma 3" xfId="6" xr:uid="{00000000-0005-0000-0000-000002000000}"/>
    <cellStyle name="Currency" xfId="7" builtinId="4"/>
    <cellStyle name="Normal" xfId="0" builtinId="0"/>
    <cellStyle name="Normal 2" xfId="3" xr:uid="{00000000-0005-0000-0000-000005000000}"/>
    <cellStyle name="Normal 3" xfId="5" xr:uid="{00000000-0005-0000-0000-000006000000}"/>
    <cellStyle name="Percent 2"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8"/>
  <sheetViews>
    <sheetView tabSelected="1" workbookViewId="0">
      <selection activeCell="P29" sqref="P29"/>
    </sheetView>
  </sheetViews>
  <sheetFormatPr defaultColWidth="8.75" defaultRowHeight="12" x14ac:dyDescent="0.2"/>
  <cols>
    <col min="1" max="2" width="8.75" style="2"/>
    <col min="3" max="3" width="6.25" style="2" customWidth="1"/>
    <col min="4" max="4" width="11.875" style="2" customWidth="1"/>
    <col min="5" max="5" width="10.875" style="3" bestFit="1" customWidth="1"/>
    <col min="6" max="6" width="0.875" style="3" customWidth="1"/>
    <col min="7" max="7" width="8.875" style="2" customWidth="1"/>
    <col min="8" max="8" width="1.25" style="2" customWidth="1"/>
    <col min="9" max="9" width="9.75" style="2" customWidth="1"/>
    <col min="10" max="10" width="1.25" style="2" customWidth="1"/>
    <col min="11" max="11" width="13" style="2" customWidth="1"/>
    <col min="12" max="12" width="1.25" style="2" customWidth="1"/>
    <col min="13" max="13" width="16.875" style="2" customWidth="1"/>
    <col min="14" max="16384" width="8.75" style="2"/>
  </cols>
  <sheetData>
    <row r="1" spans="1:15" ht="21" x14ac:dyDescent="0.2">
      <c r="A1" s="106" t="s">
        <v>18</v>
      </c>
      <c r="B1" s="106"/>
      <c r="C1" s="106"/>
      <c r="D1" s="106"/>
      <c r="E1" s="106"/>
      <c r="F1" s="106"/>
      <c r="G1" s="106"/>
      <c r="H1" s="106"/>
      <c r="I1" s="106"/>
      <c r="J1" s="106"/>
      <c r="K1" s="106"/>
      <c r="L1" s="106"/>
      <c r="M1" s="106"/>
      <c r="N1" s="106"/>
      <c r="O1" s="1"/>
    </row>
    <row r="3" spans="1:15" x14ac:dyDescent="0.2">
      <c r="A3" s="107" t="s">
        <v>35</v>
      </c>
      <c r="B3" s="107"/>
      <c r="C3" s="107"/>
      <c r="D3" s="107"/>
      <c r="E3" s="107"/>
      <c r="F3" s="107"/>
      <c r="G3" s="107"/>
      <c r="H3" s="107"/>
      <c r="I3" s="107"/>
      <c r="J3" s="107"/>
      <c r="K3" s="107"/>
      <c r="L3" s="107"/>
      <c r="M3" s="107"/>
      <c r="N3" s="107"/>
      <c r="O3" s="107"/>
    </row>
    <row r="6" spans="1:15" ht="12.75" thickBot="1" x14ac:dyDescent="0.25">
      <c r="N6" s="100"/>
      <c r="O6" s="100"/>
    </row>
    <row r="7" spans="1:15" ht="28.5" customHeight="1" x14ac:dyDescent="0.2">
      <c r="A7" s="121" t="s">
        <v>41</v>
      </c>
      <c r="B7" s="122"/>
      <c r="C7" s="122"/>
      <c r="D7" s="122"/>
      <c r="E7" s="122"/>
      <c r="F7" s="122"/>
      <c r="G7" s="122"/>
      <c r="H7" s="122"/>
      <c r="I7" s="122"/>
      <c r="J7" s="122"/>
      <c r="K7" s="122"/>
      <c r="L7" s="122"/>
      <c r="M7" s="123"/>
      <c r="N7" s="101"/>
      <c r="O7" s="101"/>
    </row>
    <row r="8" spans="1:15" ht="12.75" x14ac:dyDescent="0.2">
      <c r="A8" s="53"/>
      <c r="B8" s="54"/>
      <c r="C8" s="54"/>
      <c r="D8" s="54"/>
      <c r="E8" s="55"/>
      <c r="F8" s="55"/>
      <c r="G8" s="54"/>
      <c r="H8" s="54"/>
      <c r="I8" s="54"/>
      <c r="J8" s="54"/>
      <c r="K8" s="54"/>
      <c r="L8" s="54"/>
      <c r="M8" s="56"/>
      <c r="N8" s="101"/>
      <c r="O8" s="101"/>
    </row>
    <row r="9" spans="1:15" ht="12.75" x14ac:dyDescent="0.2">
      <c r="A9" s="57" t="s">
        <v>8</v>
      </c>
      <c r="B9" s="54"/>
      <c r="C9" s="54"/>
      <c r="D9" s="54"/>
      <c r="E9" s="55"/>
      <c r="F9" s="55"/>
      <c r="G9" s="54"/>
      <c r="H9" s="54"/>
      <c r="I9" s="54"/>
      <c r="J9" s="54"/>
      <c r="K9" s="54"/>
      <c r="L9" s="54"/>
      <c r="M9" s="56"/>
      <c r="N9" s="101"/>
      <c r="O9" s="101"/>
    </row>
    <row r="10" spans="1:15" ht="12.75" x14ac:dyDescent="0.2">
      <c r="A10" s="53" t="s">
        <v>47</v>
      </c>
      <c r="B10" s="54"/>
      <c r="C10" s="54"/>
      <c r="D10" s="58"/>
      <c r="E10" s="59">
        <v>340900</v>
      </c>
      <c r="F10" s="55"/>
      <c r="G10" s="60" t="s">
        <v>19</v>
      </c>
      <c r="H10" s="54"/>
      <c r="I10" s="54"/>
      <c r="J10" s="54"/>
      <c r="K10" s="54"/>
      <c r="L10" s="54"/>
      <c r="M10" s="56"/>
      <c r="N10" s="101"/>
      <c r="O10" s="101"/>
    </row>
    <row r="11" spans="1:15" ht="14.25" customHeight="1" x14ac:dyDescent="0.2">
      <c r="A11" s="53" t="s">
        <v>48</v>
      </c>
      <c r="B11" s="54"/>
      <c r="C11" s="54"/>
      <c r="D11" s="54"/>
      <c r="E11" s="59">
        <v>340950.41000000003</v>
      </c>
      <c r="F11" s="55"/>
      <c r="G11" s="60" t="s">
        <v>44</v>
      </c>
      <c r="H11" s="54"/>
      <c r="I11" s="54"/>
      <c r="J11" s="54"/>
      <c r="K11" s="54"/>
      <c r="L11" s="54"/>
      <c r="M11" s="56"/>
      <c r="N11" s="101"/>
      <c r="O11" s="101"/>
    </row>
    <row r="12" spans="1:15" ht="12.75" x14ac:dyDescent="0.2">
      <c r="A12" s="53"/>
      <c r="B12" s="54"/>
      <c r="C12" s="54"/>
      <c r="D12" s="54"/>
      <c r="E12" s="59"/>
      <c r="F12" s="55"/>
      <c r="G12" s="60"/>
      <c r="H12" s="54"/>
      <c r="I12" s="54"/>
      <c r="J12" s="54"/>
      <c r="K12" s="54"/>
      <c r="L12" s="54"/>
      <c r="M12" s="56"/>
      <c r="N12" s="101"/>
      <c r="O12" s="101"/>
    </row>
    <row r="13" spans="1:15" ht="15" customHeight="1" x14ac:dyDescent="0.2">
      <c r="A13" s="53" t="s">
        <v>7</v>
      </c>
      <c r="B13" s="54"/>
      <c r="C13" s="54"/>
      <c r="D13" s="54"/>
      <c r="E13" s="59">
        <v>6505030</v>
      </c>
      <c r="F13" s="55"/>
      <c r="G13" s="117" t="s">
        <v>45</v>
      </c>
      <c r="H13" s="117"/>
      <c r="I13" s="117"/>
      <c r="J13" s="117"/>
      <c r="K13" s="117"/>
      <c r="L13" s="117"/>
      <c r="M13" s="118"/>
      <c r="N13" s="102"/>
      <c r="O13" s="102"/>
    </row>
    <row r="14" spans="1:15" ht="14.25" customHeight="1" x14ac:dyDescent="0.2">
      <c r="A14" s="53" t="s">
        <v>4</v>
      </c>
      <c r="B14" s="54"/>
      <c r="C14" s="54"/>
      <c r="D14" s="55"/>
      <c r="E14" s="62">
        <v>1455689</v>
      </c>
      <c r="F14" s="55"/>
      <c r="G14" s="117" t="s">
        <v>57</v>
      </c>
      <c r="H14" s="117"/>
      <c r="I14" s="117"/>
      <c r="J14" s="117"/>
      <c r="K14" s="117"/>
      <c r="L14" s="117"/>
      <c r="M14" s="118"/>
      <c r="N14" s="102"/>
      <c r="O14" s="102"/>
    </row>
    <row r="15" spans="1:15" ht="14.25" customHeight="1" x14ac:dyDescent="0.2">
      <c r="A15" s="53" t="s">
        <v>49</v>
      </c>
      <c r="B15" s="54"/>
      <c r="C15" s="54"/>
      <c r="D15" s="55"/>
      <c r="E15" s="61">
        <v>1075167</v>
      </c>
      <c r="F15" s="55"/>
      <c r="G15" s="117" t="s">
        <v>57</v>
      </c>
      <c r="H15" s="117"/>
      <c r="I15" s="117"/>
      <c r="J15" s="117"/>
      <c r="K15" s="117"/>
      <c r="L15" s="117"/>
      <c r="M15" s="118"/>
      <c r="N15" s="102"/>
      <c r="O15" s="102"/>
    </row>
    <row r="16" spans="1:15" ht="14.25" customHeight="1" x14ac:dyDescent="0.2">
      <c r="A16" s="53" t="s">
        <v>50</v>
      </c>
      <c r="B16" s="54"/>
      <c r="C16" s="54"/>
      <c r="D16" s="55"/>
      <c r="E16" s="59">
        <v>256076</v>
      </c>
      <c r="F16" s="55"/>
      <c r="G16" s="117" t="s">
        <v>57</v>
      </c>
      <c r="H16" s="117"/>
      <c r="I16" s="117"/>
      <c r="J16" s="117"/>
      <c r="K16" s="117"/>
      <c r="L16" s="117"/>
      <c r="M16" s="118"/>
      <c r="N16" s="102"/>
      <c r="O16" s="102"/>
    </row>
    <row r="17" spans="1:15" ht="14.25" customHeight="1" x14ac:dyDescent="0.2">
      <c r="A17" s="53" t="s">
        <v>42</v>
      </c>
      <c r="B17" s="54"/>
      <c r="C17" s="54"/>
      <c r="D17" s="55"/>
      <c r="E17" s="59">
        <v>1873258</v>
      </c>
      <c r="F17" s="55"/>
      <c r="G17" s="119" t="s">
        <v>45</v>
      </c>
      <c r="H17" s="119"/>
      <c r="I17" s="119"/>
      <c r="J17" s="119"/>
      <c r="K17" s="119"/>
      <c r="L17" s="119"/>
      <c r="M17" s="120"/>
      <c r="N17" s="102"/>
      <c r="O17" s="102"/>
    </row>
    <row r="18" spans="1:15" ht="14.25" customHeight="1" x14ac:dyDescent="0.2">
      <c r="A18" s="53" t="s">
        <v>43</v>
      </c>
      <c r="B18" s="54"/>
      <c r="C18" s="54"/>
      <c r="D18" s="55"/>
      <c r="E18" s="59">
        <v>208189</v>
      </c>
      <c r="F18" s="55"/>
      <c r="G18" s="117" t="s">
        <v>45</v>
      </c>
      <c r="H18" s="117"/>
      <c r="I18" s="117"/>
      <c r="J18" s="117"/>
      <c r="K18" s="117"/>
      <c r="L18" s="117"/>
      <c r="M18" s="118"/>
      <c r="N18" s="102"/>
      <c r="O18" s="102"/>
    </row>
    <row r="19" spans="1:15" ht="14.25" customHeight="1" x14ac:dyDescent="0.2">
      <c r="A19" s="53" t="s">
        <v>6</v>
      </c>
      <c r="B19" s="54"/>
      <c r="C19" s="54"/>
      <c r="D19" s="55"/>
      <c r="E19" s="62">
        <v>6773793</v>
      </c>
      <c r="F19" s="55"/>
      <c r="G19" s="117" t="s">
        <v>57</v>
      </c>
      <c r="H19" s="117"/>
      <c r="I19" s="117"/>
      <c r="J19" s="117"/>
      <c r="K19" s="117"/>
      <c r="L19" s="117"/>
      <c r="M19" s="118"/>
      <c r="N19" s="102"/>
      <c r="O19" s="102"/>
    </row>
    <row r="20" spans="1:15" ht="12.75" x14ac:dyDescent="0.2">
      <c r="A20" s="53"/>
      <c r="B20" s="54"/>
      <c r="C20" s="54"/>
      <c r="D20" s="55"/>
      <c r="E20" s="55"/>
      <c r="F20" s="55"/>
      <c r="G20" s="54"/>
      <c r="H20" s="54"/>
      <c r="I20" s="54"/>
      <c r="J20" s="54"/>
      <c r="K20" s="54"/>
      <c r="L20" s="54"/>
      <c r="M20" s="56"/>
      <c r="N20" s="101"/>
      <c r="O20" s="101"/>
    </row>
    <row r="21" spans="1:15" ht="13.5" thickBot="1" x14ac:dyDescent="0.25">
      <c r="A21" s="63" t="s">
        <v>14</v>
      </c>
      <c r="B21" s="64"/>
      <c r="C21" s="64"/>
      <c r="D21" s="65"/>
      <c r="E21" s="65">
        <f>-E19+E13</f>
        <v>-268763</v>
      </c>
      <c r="F21" s="65"/>
      <c r="G21" s="64"/>
      <c r="H21" s="64"/>
      <c r="I21" s="64"/>
      <c r="J21" s="64"/>
      <c r="K21" s="64"/>
      <c r="L21" s="64"/>
      <c r="M21" s="66"/>
      <c r="N21" s="101"/>
      <c r="O21" s="101"/>
    </row>
    <row r="22" spans="1:15" ht="12.75" x14ac:dyDescent="0.2">
      <c r="A22" s="67"/>
      <c r="B22" s="67"/>
      <c r="C22" s="67"/>
      <c r="D22" s="67"/>
      <c r="E22" s="68"/>
      <c r="F22" s="68"/>
      <c r="G22" s="67"/>
    </row>
    <row r="23" spans="1:15" ht="13.5" thickBot="1" x14ac:dyDescent="0.25">
      <c r="A23" s="69" t="s">
        <v>51</v>
      </c>
      <c r="B23" s="70"/>
      <c r="C23" s="70"/>
      <c r="D23" s="70"/>
      <c r="E23" s="71"/>
      <c r="F23" s="72"/>
      <c r="G23" s="73"/>
      <c r="H23" s="4"/>
      <c r="L23" s="4"/>
    </row>
    <row r="24" spans="1:15" ht="12" customHeight="1" x14ac:dyDescent="0.2">
      <c r="A24" s="74" t="s">
        <v>0</v>
      </c>
      <c r="B24" s="75"/>
      <c r="C24" s="75"/>
      <c r="D24" s="76">
        <f>E11</f>
        <v>340950.41000000003</v>
      </c>
      <c r="E24" s="77"/>
      <c r="F24" s="72"/>
      <c r="G24" s="73"/>
      <c r="H24" s="4"/>
      <c r="I24" s="108" t="s">
        <v>36</v>
      </c>
      <c r="J24" s="109"/>
      <c r="K24" s="109"/>
      <c r="L24" s="109"/>
      <c r="M24" s="109"/>
      <c r="N24" s="109"/>
      <c r="O24" s="110"/>
    </row>
    <row r="25" spans="1:15" ht="12.75" x14ac:dyDescent="0.2">
      <c r="A25" s="78" t="s">
        <v>3</v>
      </c>
      <c r="B25" s="94"/>
      <c r="C25" s="94"/>
      <c r="D25" s="94"/>
      <c r="E25" s="97">
        <f>E11</f>
        <v>340950.41000000003</v>
      </c>
      <c r="F25" s="81"/>
      <c r="G25" s="67"/>
      <c r="I25" s="111"/>
      <c r="J25" s="112"/>
      <c r="K25" s="112"/>
      <c r="L25" s="112"/>
      <c r="M25" s="112"/>
      <c r="N25" s="112"/>
      <c r="O25" s="113"/>
    </row>
    <row r="26" spans="1:15" ht="12.75" x14ac:dyDescent="0.2">
      <c r="A26" s="67"/>
      <c r="B26" s="67"/>
      <c r="C26" s="67"/>
      <c r="D26" s="67"/>
      <c r="E26" s="68"/>
      <c r="F26" s="68"/>
      <c r="G26" s="67"/>
      <c r="I26" s="111"/>
      <c r="J26" s="112"/>
      <c r="K26" s="112"/>
      <c r="L26" s="112"/>
      <c r="M26" s="112"/>
      <c r="N26" s="112"/>
      <c r="O26" s="113"/>
    </row>
    <row r="27" spans="1:15" ht="12.75" x14ac:dyDescent="0.2">
      <c r="A27" s="88" t="s">
        <v>52</v>
      </c>
      <c r="B27" s="70"/>
      <c r="C27" s="70"/>
      <c r="D27" s="70"/>
      <c r="E27" s="89"/>
      <c r="F27" s="89"/>
      <c r="G27" s="90"/>
      <c r="I27" s="111"/>
      <c r="J27" s="112"/>
      <c r="K27" s="112"/>
      <c r="L27" s="112"/>
      <c r="M27" s="112"/>
      <c r="N27" s="112"/>
      <c r="O27" s="113"/>
    </row>
    <row r="28" spans="1:15" ht="12.75" x14ac:dyDescent="0.2">
      <c r="A28" s="91"/>
      <c r="B28" s="75"/>
      <c r="C28" s="75"/>
      <c r="D28" s="75"/>
      <c r="E28" s="72"/>
      <c r="F28" s="72"/>
      <c r="G28" s="92"/>
      <c r="I28" s="111"/>
      <c r="J28" s="112"/>
      <c r="K28" s="112"/>
      <c r="L28" s="112"/>
      <c r="M28" s="112"/>
      <c r="N28" s="112"/>
      <c r="O28" s="113"/>
    </row>
    <row r="29" spans="1:15" ht="12.75" x14ac:dyDescent="0.2">
      <c r="A29" s="91" t="s">
        <v>10</v>
      </c>
      <c r="B29" s="75"/>
      <c r="C29" s="75"/>
      <c r="D29" s="72">
        <f>-D30-D31-D32</f>
        <v>-609711</v>
      </c>
      <c r="E29" s="92" t="s">
        <v>9</v>
      </c>
      <c r="F29" s="92"/>
      <c r="G29" s="93"/>
      <c r="I29" s="111"/>
      <c r="J29" s="112"/>
      <c r="K29" s="112"/>
      <c r="L29" s="112"/>
      <c r="M29" s="112"/>
      <c r="N29" s="112"/>
      <c r="O29" s="113"/>
    </row>
    <row r="30" spans="1:15" ht="12.75" x14ac:dyDescent="0.2">
      <c r="A30" s="91" t="s">
        <v>13</v>
      </c>
      <c r="B30" s="75"/>
      <c r="C30" s="75"/>
      <c r="D30" s="72">
        <f>E14</f>
        <v>1455689</v>
      </c>
      <c r="E30" s="72"/>
      <c r="F30" s="72"/>
      <c r="G30" s="92"/>
      <c r="I30" s="111"/>
      <c r="J30" s="112"/>
      <c r="K30" s="112"/>
      <c r="L30" s="112"/>
      <c r="M30" s="112"/>
      <c r="N30" s="112"/>
      <c r="O30" s="113"/>
    </row>
    <row r="31" spans="1:15" ht="18" customHeight="1" x14ac:dyDescent="0.2">
      <c r="A31" s="91" t="s">
        <v>11</v>
      </c>
      <c r="B31" s="75"/>
      <c r="C31" s="75"/>
      <c r="D31" s="72">
        <f>+E15-E17</f>
        <v>-798091</v>
      </c>
      <c r="E31" s="72"/>
      <c r="F31" s="72"/>
      <c r="G31" s="92"/>
      <c r="I31" s="111"/>
      <c r="J31" s="112"/>
      <c r="K31" s="112"/>
      <c r="L31" s="112"/>
      <c r="M31" s="112"/>
      <c r="N31" s="112"/>
      <c r="O31" s="113"/>
    </row>
    <row r="32" spans="1:15" ht="12.75" x14ac:dyDescent="0.2">
      <c r="A32" s="78" t="s">
        <v>12</v>
      </c>
      <c r="B32" s="94"/>
      <c r="C32" s="94"/>
      <c r="D32" s="95">
        <f>-E16+E18</f>
        <v>-47887</v>
      </c>
      <c r="E32" s="94"/>
      <c r="F32" s="94"/>
      <c r="G32" s="96"/>
      <c r="I32" s="111"/>
      <c r="J32" s="112"/>
      <c r="K32" s="112"/>
      <c r="L32" s="112"/>
      <c r="M32" s="112"/>
      <c r="N32" s="112"/>
      <c r="O32" s="113"/>
    </row>
    <row r="33" spans="1:15" ht="12.75" x14ac:dyDescent="0.2">
      <c r="A33" s="67"/>
      <c r="B33" s="67"/>
      <c r="C33" s="67"/>
      <c r="D33" s="68"/>
      <c r="E33" s="68"/>
      <c r="F33" s="68"/>
      <c r="G33" s="67"/>
      <c r="I33" s="111"/>
      <c r="J33" s="112"/>
      <c r="K33" s="112"/>
      <c r="L33" s="112"/>
      <c r="M33" s="112"/>
      <c r="N33" s="112"/>
      <c r="O33" s="113"/>
    </row>
    <row r="34" spans="1:15" ht="12.75" x14ac:dyDescent="0.2">
      <c r="A34" s="83">
        <v>44012</v>
      </c>
      <c r="B34" s="67"/>
      <c r="C34" s="67"/>
      <c r="D34" s="68"/>
      <c r="E34" s="68"/>
      <c r="F34" s="68"/>
      <c r="G34" s="67"/>
      <c r="I34" s="111"/>
      <c r="J34" s="112"/>
      <c r="K34" s="112"/>
      <c r="L34" s="112"/>
      <c r="M34" s="112"/>
      <c r="N34" s="112"/>
      <c r="O34" s="113"/>
    </row>
    <row r="35" spans="1:15" ht="12.75" x14ac:dyDescent="0.2">
      <c r="A35" s="88" t="s">
        <v>15</v>
      </c>
      <c r="B35" s="70"/>
      <c r="C35" s="70"/>
      <c r="D35" s="89"/>
      <c r="E35" s="71">
        <f>D29+D24</f>
        <v>-268760.58999999997</v>
      </c>
      <c r="F35" s="81"/>
      <c r="G35" s="67"/>
      <c r="I35" s="111"/>
      <c r="J35" s="112"/>
      <c r="K35" s="112"/>
      <c r="L35" s="112"/>
      <c r="M35" s="112"/>
      <c r="N35" s="112"/>
      <c r="O35" s="113"/>
    </row>
    <row r="36" spans="1:15" ht="15.75" thickBot="1" x14ac:dyDescent="0.4">
      <c r="A36" s="91" t="s">
        <v>5</v>
      </c>
      <c r="B36" s="75"/>
      <c r="C36" s="75"/>
      <c r="D36" s="75"/>
      <c r="E36" s="98">
        <f>+E21</f>
        <v>-268763</v>
      </c>
      <c r="F36" s="84"/>
      <c r="G36" s="82"/>
      <c r="I36" s="114"/>
      <c r="J36" s="115"/>
      <c r="K36" s="115"/>
      <c r="L36" s="115"/>
      <c r="M36" s="115"/>
      <c r="N36" s="115"/>
      <c r="O36" s="116"/>
    </row>
    <row r="37" spans="1:15" ht="15.75" thickBot="1" x14ac:dyDescent="0.4">
      <c r="A37" s="91"/>
      <c r="B37" s="75"/>
      <c r="C37" s="75"/>
      <c r="D37" s="75"/>
      <c r="E37" s="98"/>
      <c r="F37" s="84"/>
      <c r="G37" s="82"/>
    </row>
    <row r="38" spans="1:15" ht="27.75" customHeight="1" thickBot="1" x14ac:dyDescent="0.25">
      <c r="A38" s="91" t="s">
        <v>17</v>
      </c>
      <c r="B38" s="75"/>
      <c r="C38" s="75"/>
      <c r="D38" s="75"/>
      <c r="E38" s="77">
        <f>+E36-E35</f>
        <v>-2.4100000000325963</v>
      </c>
      <c r="F38" s="81"/>
      <c r="G38" s="103" t="s">
        <v>38</v>
      </c>
      <c r="H38" s="104"/>
      <c r="I38" s="104"/>
      <c r="J38" s="104"/>
      <c r="K38" s="104"/>
      <c r="L38" s="104"/>
      <c r="M38" s="104"/>
      <c r="N38" s="104"/>
      <c r="O38" s="105"/>
    </row>
    <row r="39" spans="1:15" ht="12.75" customHeight="1" x14ac:dyDescent="0.2">
      <c r="A39" s="85" t="s">
        <v>16</v>
      </c>
      <c r="B39" s="79"/>
      <c r="C39" s="79"/>
      <c r="D39" s="79"/>
      <c r="E39" s="80"/>
      <c r="F39" s="81"/>
      <c r="G39" s="86"/>
      <c r="H39" s="5"/>
      <c r="I39" s="5"/>
      <c r="J39" s="5"/>
      <c r="K39" s="5"/>
      <c r="L39" s="5"/>
      <c r="M39" s="5"/>
      <c r="N39" s="5"/>
      <c r="O39" s="5"/>
    </row>
    <row r="40" spans="1:15" ht="12.75" x14ac:dyDescent="0.2">
      <c r="A40" s="67"/>
      <c r="B40" s="67"/>
      <c r="C40" s="67"/>
      <c r="D40" s="67"/>
      <c r="E40" s="68"/>
      <c r="F40" s="68"/>
      <c r="G40" s="87"/>
      <c r="H40" s="5"/>
      <c r="I40" s="5"/>
      <c r="J40" s="5"/>
      <c r="K40" s="5"/>
      <c r="L40" s="5"/>
      <c r="M40" s="5"/>
      <c r="N40" s="5"/>
      <c r="O40" s="5"/>
    </row>
    <row r="41" spans="1:15" ht="12.75" x14ac:dyDescent="0.2">
      <c r="A41" s="88" t="s">
        <v>53</v>
      </c>
      <c r="B41" s="70"/>
      <c r="C41" s="70"/>
      <c r="D41" s="70"/>
      <c r="E41" s="71"/>
      <c r="F41" s="81"/>
      <c r="G41" s="67"/>
    </row>
    <row r="42" spans="1:15" ht="12.75" x14ac:dyDescent="0.2">
      <c r="A42" s="91"/>
      <c r="B42" s="75"/>
      <c r="C42" s="75"/>
      <c r="D42" s="75"/>
      <c r="E42" s="77"/>
      <c r="F42" s="81"/>
      <c r="G42" s="67"/>
    </row>
    <row r="43" spans="1:15" ht="12.75" x14ac:dyDescent="0.2">
      <c r="A43" s="91" t="s">
        <v>1</v>
      </c>
      <c r="B43" s="75"/>
      <c r="C43" s="75"/>
      <c r="D43" s="76">
        <f>+E10</f>
        <v>340900</v>
      </c>
      <c r="E43" s="77"/>
      <c r="F43" s="81"/>
      <c r="G43" s="67"/>
    </row>
    <row r="44" spans="1:15" ht="12.75" x14ac:dyDescent="0.2">
      <c r="A44" s="78" t="s">
        <v>2</v>
      </c>
      <c r="B44" s="94"/>
      <c r="C44" s="94"/>
      <c r="D44" s="94"/>
      <c r="E44" s="97">
        <f>+D43</f>
        <v>340900</v>
      </c>
      <c r="F44" s="81"/>
      <c r="G44" s="67"/>
    </row>
    <row r="45" spans="1:15" ht="12.75" x14ac:dyDescent="0.2">
      <c r="A45" s="67"/>
      <c r="B45" s="67"/>
      <c r="C45" s="67"/>
      <c r="D45" s="67"/>
      <c r="E45" s="68"/>
      <c r="F45" s="68"/>
      <c r="G45" s="67"/>
    </row>
    <row r="46" spans="1:15" ht="12.75" x14ac:dyDescent="0.2">
      <c r="A46" s="67"/>
      <c r="B46" s="67"/>
      <c r="C46" s="67"/>
      <c r="D46" s="67"/>
      <c r="E46" s="68"/>
      <c r="F46" s="68"/>
      <c r="G46" s="67"/>
    </row>
    <row r="47" spans="1:15" ht="12.75" x14ac:dyDescent="0.2">
      <c r="A47" s="67"/>
      <c r="B47" s="67"/>
      <c r="C47" s="67"/>
      <c r="D47" s="67"/>
      <c r="E47" s="68"/>
      <c r="F47" s="68"/>
      <c r="G47" s="67"/>
    </row>
    <row r="48" spans="1:15" ht="12.75" x14ac:dyDescent="0.2">
      <c r="A48" s="67"/>
      <c r="B48" s="67"/>
      <c r="C48" s="67"/>
      <c r="D48" s="67"/>
      <c r="E48" s="68"/>
      <c r="F48" s="68"/>
      <c r="G48" s="67"/>
    </row>
  </sheetData>
  <mergeCells count="12">
    <mergeCell ref="G38:O38"/>
    <mergeCell ref="A1:N1"/>
    <mergeCell ref="A3:O3"/>
    <mergeCell ref="I24:O36"/>
    <mergeCell ref="G13:M13"/>
    <mergeCell ref="G14:M14"/>
    <mergeCell ref="G15:M15"/>
    <mergeCell ref="G16:M16"/>
    <mergeCell ref="G17:M17"/>
    <mergeCell ref="G18:M18"/>
    <mergeCell ref="G19:M19"/>
    <mergeCell ref="A7:M7"/>
  </mergeCells>
  <pageMargins left="0.5" right="0.25" top="0.32" bottom="0.3"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39"/>
  <sheetViews>
    <sheetView zoomScaleNormal="100" workbookViewId="0">
      <selection activeCell="C34" sqref="C34"/>
    </sheetView>
  </sheetViews>
  <sheetFormatPr defaultRowHeight="15" x14ac:dyDescent="0.25"/>
  <cols>
    <col min="1" max="1" width="1.75" style="7" customWidth="1"/>
    <col min="2" max="2" width="0.75" style="7" customWidth="1"/>
    <col min="3" max="3" width="68" style="7" customWidth="1"/>
    <col min="4" max="4" width="0.75" style="7" customWidth="1"/>
    <col min="5" max="5" width="16.25" style="7" customWidth="1"/>
    <col min="6" max="6" width="0.875" style="7" customWidth="1"/>
    <col min="7" max="7" width="13" style="7" customWidth="1"/>
    <col min="8" max="8" width="0.625" style="7" customWidth="1"/>
    <col min="9" max="9" width="14" style="7" customWidth="1"/>
    <col min="10" max="10" width="0.625" style="7" customWidth="1"/>
    <col min="11" max="11" width="14" style="7" customWidth="1"/>
    <col min="12" max="12" width="3.125" style="7" customWidth="1"/>
    <col min="13" max="13" width="1.625" style="7" customWidth="1"/>
    <col min="14" max="14" width="15.375" style="7" bestFit="1" customWidth="1"/>
    <col min="15" max="16384" width="9" style="7"/>
  </cols>
  <sheetData>
    <row r="1" spans="1:12" ht="30" customHeight="1" x14ac:dyDescent="0.25">
      <c r="A1" s="6"/>
      <c r="B1" s="128" t="s">
        <v>20</v>
      </c>
      <c r="C1" s="128"/>
      <c r="D1" s="128"/>
      <c r="E1" s="128"/>
      <c r="F1" s="128"/>
      <c r="G1" s="128"/>
      <c r="H1" s="128"/>
      <c r="I1" s="128"/>
      <c r="J1" s="128"/>
      <c r="K1" s="128"/>
    </row>
    <row r="2" spans="1:12" ht="28.5" customHeight="1" x14ac:dyDescent="0.25">
      <c r="A2" s="6"/>
      <c r="B2" s="8"/>
      <c r="C2" s="9"/>
      <c r="D2" s="8"/>
      <c r="E2" s="129" t="s">
        <v>21</v>
      </c>
      <c r="F2" s="129"/>
      <c r="G2" s="129"/>
      <c r="H2" s="129"/>
      <c r="I2" s="129"/>
      <c r="J2" s="129"/>
      <c r="K2" s="129"/>
    </row>
    <row r="3" spans="1:12" ht="15" customHeight="1" x14ac:dyDescent="0.25">
      <c r="A3" s="6"/>
      <c r="E3" s="130" t="s">
        <v>22</v>
      </c>
      <c r="F3" s="10"/>
      <c r="G3" s="132" t="s">
        <v>23</v>
      </c>
      <c r="H3" s="11"/>
      <c r="I3" s="132" t="s">
        <v>24</v>
      </c>
      <c r="K3" s="134" t="s">
        <v>4</v>
      </c>
      <c r="L3" s="12"/>
    </row>
    <row r="4" spans="1:12" ht="15" customHeight="1" thickBot="1" x14ac:dyDescent="0.3">
      <c r="A4" s="6"/>
      <c r="B4" s="136" t="s">
        <v>25</v>
      </c>
      <c r="C4" s="136"/>
      <c r="E4" s="131"/>
      <c r="F4" s="10"/>
      <c r="G4" s="133"/>
      <c r="H4" s="13"/>
      <c r="I4" s="133"/>
      <c r="K4" s="135"/>
      <c r="L4" s="14"/>
    </row>
    <row r="5" spans="1:12" x14ac:dyDescent="0.25">
      <c r="A5" s="6"/>
      <c r="E5" s="15"/>
      <c r="F5" s="15"/>
      <c r="G5" s="16"/>
      <c r="H5" s="16"/>
      <c r="I5" s="16"/>
      <c r="J5" s="17"/>
      <c r="K5" s="17"/>
    </row>
    <row r="6" spans="1:12" x14ac:dyDescent="0.25">
      <c r="A6" s="6"/>
      <c r="E6" s="15"/>
      <c r="F6" s="15"/>
      <c r="G6" s="16"/>
      <c r="H6" s="16"/>
      <c r="I6" s="16"/>
      <c r="J6" s="17"/>
      <c r="K6" s="17"/>
    </row>
    <row r="7" spans="1:12" x14ac:dyDescent="0.25">
      <c r="A7" s="18"/>
      <c r="B7" s="19"/>
      <c r="C7" s="20"/>
      <c r="D7" s="20"/>
      <c r="E7" s="15"/>
      <c r="F7" s="15"/>
      <c r="G7" s="16"/>
      <c r="H7" s="16"/>
      <c r="I7" s="16"/>
      <c r="J7" s="17"/>
      <c r="K7" s="17"/>
    </row>
    <row r="8" spans="1:12" x14ac:dyDescent="0.25">
      <c r="A8" s="6"/>
      <c r="B8" s="21" t="s">
        <v>54</v>
      </c>
      <c r="C8" s="22"/>
      <c r="D8" s="22"/>
      <c r="E8" s="23">
        <f>-Example!E13</f>
        <v>-6505030</v>
      </c>
      <c r="F8" s="23"/>
      <c r="G8" s="24">
        <f>+Example!E17</f>
        <v>1873258</v>
      </c>
      <c r="H8" s="25"/>
      <c r="I8" s="25">
        <f>-Example!E18</f>
        <v>-208189</v>
      </c>
      <c r="J8" s="26"/>
      <c r="K8" s="25">
        <v>0</v>
      </c>
    </row>
    <row r="9" spans="1:12" x14ac:dyDescent="0.25">
      <c r="A9" s="6"/>
      <c r="B9" s="27"/>
      <c r="E9" s="28"/>
      <c r="F9" s="28"/>
      <c r="G9" s="29"/>
      <c r="H9" s="16"/>
      <c r="I9" s="30"/>
      <c r="J9" s="17"/>
      <c r="K9" s="31"/>
    </row>
    <row r="10" spans="1:12" x14ac:dyDescent="0.25">
      <c r="A10" s="6"/>
      <c r="B10" s="32"/>
      <c r="C10" s="14" t="s">
        <v>39</v>
      </c>
      <c r="D10" s="33"/>
      <c r="E10" s="16">
        <f>Example!D29</f>
        <v>-609711</v>
      </c>
      <c r="F10" s="30"/>
      <c r="G10" s="16">
        <f>Example!D31</f>
        <v>-798091</v>
      </c>
      <c r="H10" s="16"/>
      <c r="I10" s="16">
        <f>Example!D32</f>
        <v>-47887</v>
      </c>
      <c r="J10" s="17"/>
      <c r="K10" s="16">
        <f>Example!D30</f>
        <v>1455689</v>
      </c>
    </row>
    <row r="11" spans="1:12" x14ac:dyDescent="0.25">
      <c r="A11" s="6"/>
      <c r="B11" s="32"/>
      <c r="C11" s="14" t="s">
        <v>31</v>
      </c>
      <c r="D11" s="33"/>
      <c r="E11" s="16">
        <f>Example!D24</f>
        <v>340950.41000000003</v>
      </c>
      <c r="F11" s="16"/>
      <c r="G11" s="16">
        <f>-Example!E25</f>
        <v>-340950.41000000003</v>
      </c>
      <c r="H11" s="16"/>
      <c r="I11" s="17"/>
      <c r="J11" s="17"/>
      <c r="K11" s="16"/>
    </row>
    <row r="12" spans="1:12" x14ac:dyDescent="0.25">
      <c r="A12" s="6"/>
      <c r="B12" s="32"/>
      <c r="C12" s="14" t="s">
        <v>32</v>
      </c>
      <c r="D12" s="33"/>
      <c r="E12" s="16">
        <f>Example!E38</f>
        <v>-2.4100000000325963</v>
      </c>
      <c r="F12" s="30"/>
      <c r="G12" s="16"/>
      <c r="H12" s="16"/>
      <c r="I12" s="17"/>
      <c r="J12" s="17"/>
      <c r="K12" s="16">
        <f>-Example!E38</f>
        <v>2.4100000000325963</v>
      </c>
    </row>
    <row r="13" spans="1:12" ht="19.5" customHeight="1" x14ac:dyDescent="0.25">
      <c r="A13" s="6"/>
      <c r="B13" s="32"/>
      <c r="C13" s="34" t="s">
        <v>33</v>
      </c>
      <c r="D13" s="35"/>
      <c r="E13" s="36">
        <f>E8+E10+E11+E12</f>
        <v>-6773793</v>
      </c>
      <c r="F13" s="16"/>
      <c r="G13" s="36">
        <f t="shared" ref="G13:I13" si="0">G8+G10+G11</f>
        <v>734216.59</v>
      </c>
      <c r="H13" s="16"/>
      <c r="I13" s="36">
        <f t="shared" si="0"/>
        <v>-256076</v>
      </c>
      <c r="J13" s="16"/>
      <c r="K13" s="36">
        <f>K8+K10+K11+K12</f>
        <v>1455691.4100000001</v>
      </c>
      <c r="L13" s="37" t="s">
        <v>27</v>
      </c>
    </row>
    <row r="14" spans="1:12" ht="19.5" customHeight="1" x14ac:dyDescent="0.25">
      <c r="A14" s="6"/>
      <c r="B14" s="32"/>
      <c r="C14" s="34"/>
      <c r="D14" s="35"/>
      <c r="E14" s="16"/>
      <c r="F14" s="30"/>
      <c r="G14" s="16"/>
      <c r="H14" s="16"/>
      <c r="I14" s="16"/>
      <c r="J14" s="16"/>
      <c r="K14" s="16"/>
      <c r="L14" s="37"/>
    </row>
    <row r="15" spans="1:12" x14ac:dyDescent="0.25">
      <c r="A15" s="6"/>
      <c r="B15" s="32"/>
      <c r="C15" s="38"/>
      <c r="D15" s="33"/>
      <c r="E15" s="16"/>
      <c r="F15" s="30"/>
      <c r="G15" s="16"/>
      <c r="H15" s="16"/>
      <c r="I15" s="17"/>
      <c r="J15" s="17"/>
      <c r="K15" s="16"/>
    </row>
    <row r="16" spans="1:12" x14ac:dyDescent="0.25">
      <c r="A16" s="6"/>
      <c r="B16" s="32"/>
      <c r="C16" s="14" t="s">
        <v>34</v>
      </c>
      <c r="D16" s="33"/>
      <c r="E16" s="16"/>
      <c r="F16" s="30"/>
      <c r="G16" s="16">
        <f>Example!E10</f>
        <v>340900</v>
      </c>
      <c r="H16" s="16"/>
      <c r="I16" s="16"/>
      <c r="J16" s="17"/>
      <c r="K16" s="16">
        <f>-Example!E10</f>
        <v>-340900</v>
      </c>
    </row>
    <row r="17" spans="1:14" x14ac:dyDescent="0.25">
      <c r="A17" s="6"/>
      <c r="B17" s="39"/>
      <c r="E17" s="16"/>
      <c r="F17" s="30"/>
      <c r="G17" s="16"/>
      <c r="H17" s="16"/>
      <c r="I17" s="17"/>
      <c r="J17" s="17"/>
      <c r="K17" s="16"/>
    </row>
    <row r="18" spans="1:14" ht="15.75" thickBot="1" x14ac:dyDescent="0.3">
      <c r="A18" s="6"/>
      <c r="B18" s="124" t="s">
        <v>55</v>
      </c>
      <c r="C18" s="124"/>
      <c r="D18" s="40"/>
      <c r="E18" s="41">
        <f>E13+E15+E16</f>
        <v>-6773793</v>
      </c>
      <c r="F18" s="42"/>
      <c r="G18" s="43">
        <f>G13+G15+G16</f>
        <v>1075116.5899999999</v>
      </c>
      <c r="H18" s="42"/>
      <c r="I18" s="43">
        <f>I13+I15+I16</f>
        <v>-256076</v>
      </c>
      <c r="J18" s="42"/>
      <c r="K18" s="43">
        <f>K13+K15+K16</f>
        <v>1114791.4100000001</v>
      </c>
    </row>
    <row r="19" spans="1:14" ht="15.75" thickTop="1" x14ac:dyDescent="0.25">
      <c r="A19" s="6"/>
      <c r="B19" s="44"/>
      <c r="E19" s="45" t="s">
        <v>26</v>
      </c>
      <c r="F19" s="16"/>
      <c r="G19" s="45" t="s">
        <v>26</v>
      </c>
      <c r="H19" s="45"/>
      <c r="I19" s="46" t="s">
        <v>26</v>
      </c>
      <c r="J19" s="17"/>
      <c r="K19" s="45"/>
      <c r="N19" s="47"/>
    </row>
    <row r="20" spans="1:14" x14ac:dyDescent="0.25">
      <c r="A20" s="6"/>
      <c r="B20" s="44"/>
      <c r="E20" s="45"/>
      <c r="F20" s="16"/>
      <c r="G20" s="45"/>
      <c r="H20" s="45"/>
      <c r="I20" s="46"/>
      <c r="J20" s="17"/>
      <c r="K20" s="45"/>
      <c r="N20" s="47"/>
    </row>
    <row r="21" spans="1:14" x14ac:dyDescent="0.25">
      <c r="A21" s="6"/>
      <c r="C21" s="48" t="s">
        <v>37</v>
      </c>
      <c r="D21" s="48"/>
      <c r="E21" s="99">
        <v>6773793</v>
      </c>
      <c r="F21" s="13"/>
      <c r="G21" s="13" t="s">
        <v>56</v>
      </c>
      <c r="H21" s="13"/>
      <c r="I21" s="13"/>
      <c r="J21" s="13"/>
    </row>
    <row r="22" spans="1:14" ht="15.75" thickBot="1" x14ac:dyDescent="0.3">
      <c r="A22" s="6"/>
      <c r="C22" s="48" t="s">
        <v>30</v>
      </c>
      <c r="D22" s="48"/>
      <c r="E22" s="49">
        <f>+E18+E21</f>
        <v>0</v>
      </c>
      <c r="F22" s="13"/>
      <c r="G22" s="13"/>
      <c r="H22" s="13"/>
      <c r="I22" s="13"/>
      <c r="J22" s="13"/>
    </row>
    <row r="23" spans="1:14" ht="15.75" thickTop="1" x14ac:dyDescent="0.25">
      <c r="A23" s="6"/>
      <c r="C23" s="48"/>
      <c r="D23" s="48"/>
      <c r="E23" s="50"/>
      <c r="F23" s="13"/>
      <c r="G23" s="13"/>
      <c r="H23" s="13"/>
      <c r="I23" s="13"/>
      <c r="J23" s="13"/>
    </row>
    <row r="24" spans="1:14" x14ac:dyDescent="0.25">
      <c r="A24" s="18"/>
      <c r="B24" s="125" t="s">
        <v>28</v>
      </c>
      <c r="C24" s="126"/>
      <c r="D24" s="51"/>
      <c r="E24" s="13"/>
      <c r="F24" s="13"/>
      <c r="G24" s="13"/>
      <c r="H24" s="13"/>
      <c r="I24" s="13"/>
      <c r="J24" s="13"/>
    </row>
    <row r="25" spans="1:14" x14ac:dyDescent="0.25">
      <c r="A25" s="6"/>
      <c r="C25" s="7" t="s">
        <v>40</v>
      </c>
      <c r="F25" s="13"/>
      <c r="G25" s="13"/>
      <c r="H25" s="13"/>
      <c r="I25" s="13"/>
      <c r="J25" s="13"/>
      <c r="K25" s="47"/>
    </row>
    <row r="26" spans="1:14" x14ac:dyDescent="0.25">
      <c r="A26" s="6"/>
      <c r="C26" s="7" t="s">
        <v>29</v>
      </c>
      <c r="K26" s="47"/>
    </row>
    <row r="27" spans="1:14" ht="15.75" customHeight="1" x14ac:dyDescent="0.25">
      <c r="A27" s="6"/>
      <c r="C27" s="127" t="s">
        <v>46</v>
      </c>
      <c r="D27" s="127"/>
      <c r="E27" s="127"/>
      <c r="F27" s="127"/>
      <c r="G27" s="127"/>
      <c r="H27" s="127"/>
      <c r="I27" s="127"/>
      <c r="J27" s="127"/>
      <c r="K27" s="127"/>
    </row>
    <row r="28" spans="1:14" x14ac:dyDescent="0.25">
      <c r="C28" s="17"/>
    </row>
    <row r="29" spans="1:14" x14ac:dyDescent="0.25">
      <c r="C29" s="17"/>
    </row>
    <row r="30" spans="1:14" x14ac:dyDescent="0.25">
      <c r="I30" s="52"/>
    </row>
    <row r="31" spans="1:14" x14ac:dyDescent="0.25">
      <c r="I31" s="52"/>
    </row>
    <row r="32" spans="1:14" x14ac:dyDescent="0.25">
      <c r="I32" s="52"/>
    </row>
    <row r="33" spans="9:9" x14ac:dyDescent="0.25">
      <c r="I33" s="52"/>
    </row>
    <row r="34" spans="9:9" x14ac:dyDescent="0.25">
      <c r="I34" s="52"/>
    </row>
    <row r="35" spans="9:9" x14ac:dyDescent="0.25">
      <c r="I35" s="52"/>
    </row>
    <row r="36" spans="9:9" x14ac:dyDescent="0.25">
      <c r="I36" s="52"/>
    </row>
    <row r="37" spans="9:9" x14ac:dyDescent="0.25">
      <c r="I37" s="52"/>
    </row>
    <row r="38" spans="9:9" x14ac:dyDescent="0.25">
      <c r="I38" s="52"/>
    </row>
    <row r="39" spans="9:9" x14ac:dyDescent="0.25">
      <c r="I39" s="52"/>
    </row>
  </sheetData>
  <mergeCells count="10">
    <mergeCell ref="B18:C18"/>
    <mergeCell ref="B24:C24"/>
    <mergeCell ref="C27:K27"/>
    <mergeCell ref="B1:K1"/>
    <mergeCell ref="E2:K2"/>
    <mergeCell ref="E3:E4"/>
    <mergeCell ref="G3:G4"/>
    <mergeCell ref="I3:I4"/>
    <mergeCell ref="K3:K4"/>
    <mergeCell ref="B4:C4"/>
  </mergeCells>
  <printOptions gridLines="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Summary of JEs </vt:lpstr>
      <vt:lpstr>Example!Print_Area</vt:lpstr>
      <vt:lpstr>'Summary of JEs '!Print_Area</vt:lpstr>
    </vt:vector>
  </TitlesOfParts>
  <Company>North Dakota Retirement and Investment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 Flanagan</dc:creator>
  <cp:lastModifiedBy>Williams, Anna</cp:lastModifiedBy>
  <cp:lastPrinted>2017-05-24T21:21:41Z</cp:lastPrinted>
  <dcterms:created xsi:type="dcterms:W3CDTF">2014-12-03T13:26:55Z</dcterms:created>
  <dcterms:modified xsi:type="dcterms:W3CDTF">2020-02-18T18:12:34Z</dcterms:modified>
</cp:coreProperties>
</file>